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EDRANS Business Contoller\Proyectos\S&amp;OP\Tempo\"/>
    </mc:Choice>
  </mc:AlternateContent>
  <bookViews>
    <workbookView xWindow="0" yWindow="0" windowWidth="19200" windowHeight="5600"/>
  </bookViews>
  <sheets>
    <sheet name="Hoja1" sheetId="1" r:id="rId1"/>
    <sheet name="Cas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5" i="2" l="1"/>
  <c r="L103" i="2"/>
  <c r="L24" i="2"/>
  <c r="L23" i="2"/>
  <c r="L22" i="2"/>
  <c r="M20" i="1" l="1"/>
  <c r="E18" i="1"/>
  <c r="F18" i="1"/>
  <c r="G18" i="1"/>
  <c r="H18" i="1"/>
  <c r="D18" i="1"/>
  <c r="C18" i="1"/>
  <c r="M16" i="1" s="1"/>
  <c r="M17" i="1" s="1"/>
  <c r="D11" i="1"/>
  <c r="E11" i="1"/>
  <c r="F11" i="1"/>
  <c r="G11" i="1"/>
  <c r="H11" i="1"/>
  <c r="C11" i="1"/>
  <c r="M15" i="1"/>
  <c r="D24" i="1"/>
  <c r="D25" i="1" s="1"/>
  <c r="H25" i="1"/>
  <c r="G25" i="1"/>
  <c r="F25" i="1"/>
  <c r="E25" i="1"/>
  <c r="C25" i="1"/>
  <c r="I23" i="1"/>
  <c r="I17" i="1"/>
  <c r="I16" i="1"/>
  <c r="I11" i="1"/>
  <c r="I10" i="1"/>
  <c r="I9" i="1"/>
  <c r="M19" i="1" l="1"/>
  <c r="I24" i="1"/>
  <c r="I25" i="1" s="1"/>
  <c r="I18" i="1"/>
</calcChain>
</file>

<file path=xl/sharedStrings.xml><?xml version="1.0" encoding="utf-8"?>
<sst xmlns="http://schemas.openxmlformats.org/spreadsheetml/2006/main" count="62" uniqueCount="45">
  <si>
    <t>Resource</t>
  </si>
  <si>
    <t>Month</t>
  </si>
  <si>
    <t>Project xx</t>
  </si>
  <si>
    <t>Hours sold</t>
  </si>
  <si>
    <t>Resource 1</t>
  </si>
  <si>
    <t>10 hs/month/ 6 months</t>
  </si>
  <si>
    <t>Resource 2</t>
  </si>
  <si>
    <t>160 Hs/month/ 6 month</t>
  </si>
  <si>
    <t>Total</t>
  </si>
  <si>
    <t>Project Beggining</t>
  </si>
  <si>
    <t>After 1 month - actuals</t>
  </si>
  <si>
    <t>Manual adjustment</t>
  </si>
  <si>
    <t>Planning in TEMPO at month 0/ Delivery commitment</t>
  </si>
  <si>
    <t>TEMPO</t>
  </si>
  <si>
    <t>Plan</t>
  </si>
  <si>
    <t>Logged</t>
  </si>
  <si>
    <t>Dif</t>
  </si>
  <si>
    <t>Pendiente de entrega</t>
  </si>
  <si>
    <t>CASO UALA</t>
  </si>
  <si>
    <t>Agosto 2019 a Agosto 2020</t>
  </si>
  <si>
    <t>Propuesta tecnico Comercial: 240 hs / mes Cloud Engs</t>
  </si>
  <si>
    <t>El total hs mes depende de las horas laborables de cada mes</t>
  </si>
  <si>
    <t>Se planifica por día en este caso 8 hs y 4 hs respectivante. Recursos 1,5 de acuerdo a propuesta</t>
  </si>
  <si>
    <t>REPORTE: Plan por Proyecto/ usuario</t>
  </si>
  <si>
    <t>Horas plan para periodo</t>
  </si>
  <si>
    <t>ok</t>
  </si>
  <si>
    <t>REPORTE : Logged time para periodo</t>
  </si>
  <si>
    <t>REPORTE : Logged time para año completo</t>
  </si>
  <si>
    <t>muestra plan de todo el proyecto y horas cargadas hasta mes consulta YTD</t>
  </si>
  <si>
    <t>Mide entonces grado avance/ entregable de  todo el proyecto</t>
  </si>
  <si>
    <t>Plan vs ACT a nivel proyecto/ recuso</t>
  </si>
  <si>
    <t>Campo tiempo requerido: Total disponible mes - hs laborables</t>
  </si>
  <si>
    <t xml:space="preserve">A nivel proyecto sirve el indicador de R% que es la dedicacion planeada del recurso </t>
  </si>
  <si>
    <t>a un proyecto de su capacidad total</t>
  </si>
  <si>
    <t>Tiempo planeado vs requerido a nivel usuario y proyecto</t>
  </si>
  <si>
    <t>Sirve para medir capacidad ociosa por recurso</t>
  </si>
  <si>
    <t>Ej: Agus Rebora</t>
  </si>
  <si>
    <t>hs planificadas en Uala</t>
  </si>
  <si>
    <t>hs idpsonibles en el trimestre</t>
  </si>
  <si>
    <t>R% es el porcentaje uso</t>
  </si>
  <si>
    <t>Capacidad ociosa</t>
  </si>
  <si>
    <t>ANALISIS CAPACIDAD</t>
  </si>
  <si>
    <t>Re planning</t>
  </si>
  <si>
    <t>for future</t>
  </si>
  <si>
    <t>but are still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</si>
</sst>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lightUp">
        <fgColor theme="2" tint="-0.24994659260841701"/>
        <bgColor theme="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0" borderId="0" xfId="0" applyFont="1"/>
    <xf numFmtId="9" fontId="0" fillId="0" borderId="0" xfId="1" applyFont="1"/>
    <xf numFmtId="9" fontId="0" fillId="0" borderId="0" xfId="0" applyNumberFormat="1"/>
    <xf numFmtId="0" fontId="0" fillId="3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1</xdr:row>
      <xdr:rowOff>156464</xdr:rowOff>
    </xdr:from>
    <xdr:to>
      <xdr:col>7</xdr:col>
      <xdr:colOff>729135</xdr:colOff>
      <xdr:row>14</xdr:row>
      <xdr:rowOff>133349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340614"/>
          <a:ext cx="5802785" cy="237083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165101</xdr:colOff>
      <xdr:row>17</xdr:row>
      <xdr:rowOff>25399</xdr:rowOff>
    </xdr:from>
    <xdr:to>
      <xdr:col>7</xdr:col>
      <xdr:colOff>115861</xdr:colOff>
      <xdr:row>30</xdr:row>
      <xdr:rowOff>25400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1" y="3155949"/>
          <a:ext cx="5284760" cy="239395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31</xdr:row>
      <xdr:rowOff>57150</xdr:rowOff>
    </xdr:from>
    <xdr:to>
      <xdr:col>7</xdr:col>
      <xdr:colOff>242779</xdr:colOff>
      <xdr:row>46</xdr:row>
      <xdr:rowOff>2476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1" y="5765800"/>
          <a:ext cx="5424378" cy="2707576"/>
        </a:xfrm>
        <a:prstGeom prst="rect">
          <a:avLst/>
        </a:prstGeom>
      </xdr:spPr>
    </xdr:pic>
    <xdr:clientData/>
  </xdr:twoCellAnchor>
  <xdr:twoCellAnchor editAs="oneCell">
    <xdr:from>
      <xdr:col>0</xdr:col>
      <xdr:colOff>124925</xdr:colOff>
      <xdr:row>46</xdr:row>
      <xdr:rowOff>172530</xdr:rowOff>
    </xdr:from>
    <xdr:to>
      <xdr:col>8</xdr:col>
      <xdr:colOff>412751</xdr:colOff>
      <xdr:row>66</xdr:row>
      <xdr:rowOff>145073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925" y="8643430"/>
          <a:ext cx="6383826" cy="36555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153195</xdr:rowOff>
    </xdr:from>
    <xdr:to>
      <xdr:col>10</xdr:col>
      <xdr:colOff>145088</xdr:colOff>
      <xdr:row>76</xdr:row>
      <xdr:rowOff>158750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491245"/>
          <a:ext cx="7765088" cy="166290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81</xdr:row>
      <xdr:rowOff>1876</xdr:rowOff>
    </xdr:from>
    <xdr:to>
      <xdr:col>8</xdr:col>
      <xdr:colOff>20621</xdr:colOff>
      <xdr:row>93</xdr:row>
      <xdr:rowOff>69252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0" y="14733876"/>
          <a:ext cx="6110271" cy="227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38100</xdr:rowOff>
    </xdr:from>
    <xdr:to>
      <xdr:col>8</xdr:col>
      <xdr:colOff>613262</xdr:colOff>
      <xdr:row>113</xdr:row>
      <xdr:rowOff>27690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164050"/>
          <a:ext cx="6709262" cy="3488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tabSelected="1" workbookViewId="0">
      <selection activeCell="L23" sqref="L23"/>
    </sheetView>
  </sheetViews>
  <sheetFormatPr baseColWidth="10" defaultRowHeight="14.5" x14ac:dyDescent="0.35"/>
  <sheetData>
    <row r="3" spans="1:13" x14ac:dyDescent="0.35">
      <c r="A3" s="1" t="s">
        <v>2</v>
      </c>
    </row>
    <row r="4" spans="1:13" x14ac:dyDescent="0.35">
      <c r="B4" t="s">
        <v>3</v>
      </c>
      <c r="C4" t="s">
        <v>4</v>
      </c>
      <c r="D4" t="s">
        <v>5</v>
      </c>
    </row>
    <row r="5" spans="1:13" x14ac:dyDescent="0.35">
      <c r="C5" t="s">
        <v>6</v>
      </c>
      <c r="D5" t="s">
        <v>7</v>
      </c>
    </row>
    <row r="6" spans="1:13" x14ac:dyDescent="0.35">
      <c r="A6" s="1" t="s">
        <v>9</v>
      </c>
    </row>
    <row r="7" spans="1:13" x14ac:dyDescent="0.35">
      <c r="A7" s="1"/>
    </row>
    <row r="8" spans="1:13" x14ac:dyDescent="0.35">
      <c r="B8" t="s">
        <v>1</v>
      </c>
      <c r="C8">
        <v>1</v>
      </c>
      <c r="D8">
        <v>2</v>
      </c>
      <c r="E8">
        <v>3</v>
      </c>
      <c r="F8">
        <v>4</v>
      </c>
      <c r="G8">
        <v>5</v>
      </c>
      <c r="H8">
        <v>6</v>
      </c>
      <c r="I8" s="2" t="s">
        <v>8</v>
      </c>
    </row>
    <row r="9" spans="1:13" x14ac:dyDescent="0.35">
      <c r="A9" t="s">
        <v>0</v>
      </c>
      <c r="B9" t="s">
        <v>4</v>
      </c>
      <c r="C9">
        <v>10</v>
      </c>
      <c r="D9">
        <v>10</v>
      </c>
      <c r="E9">
        <v>10</v>
      </c>
      <c r="F9">
        <v>10</v>
      </c>
      <c r="G9">
        <v>10</v>
      </c>
      <c r="H9">
        <v>10</v>
      </c>
      <c r="I9">
        <f>SUM(C9:H9)</f>
        <v>60</v>
      </c>
      <c r="J9" t="s">
        <v>12</v>
      </c>
    </row>
    <row r="10" spans="1:13" x14ac:dyDescent="0.35">
      <c r="B10" t="s">
        <v>6</v>
      </c>
      <c r="C10">
        <v>160</v>
      </c>
      <c r="D10">
        <v>160</v>
      </c>
      <c r="E10">
        <v>160</v>
      </c>
      <c r="F10">
        <v>160</v>
      </c>
      <c r="G10">
        <v>160</v>
      </c>
      <c r="H10">
        <v>160</v>
      </c>
      <c r="I10">
        <f>SUM(C10:H10)</f>
        <v>960</v>
      </c>
    </row>
    <row r="11" spans="1:13" x14ac:dyDescent="0.35">
      <c r="C11">
        <f>SUM(C9:C10)</f>
        <v>170</v>
      </c>
      <c r="D11">
        <f t="shared" ref="D11:H11" si="0">SUM(D9:D10)</f>
        <v>170</v>
      </c>
      <c r="E11">
        <f t="shared" si="0"/>
        <v>170</v>
      </c>
      <c r="F11">
        <f t="shared" si="0"/>
        <v>170</v>
      </c>
      <c r="G11">
        <f t="shared" si="0"/>
        <v>170</v>
      </c>
      <c r="H11">
        <f t="shared" si="0"/>
        <v>170</v>
      </c>
      <c r="I11">
        <f t="shared" ref="I11" si="1">SUM(I8:I10)</f>
        <v>1020</v>
      </c>
    </row>
    <row r="13" spans="1:13" x14ac:dyDescent="0.35">
      <c r="A13" t="s">
        <v>10</v>
      </c>
    </row>
    <row r="15" spans="1:13" x14ac:dyDescent="0.35">
      <c r="B15" t="s">
        <v>1</v>
      </c>
      <c r="C15" s="3">
        <v>1</v>
      </c>
      <c r="D15">
        <v>2</v>
      </c>
      <c r="E15">
        <v>3</v>
      </c>
      <c r="F15">
        <v>4</v>
      </c>
      <c r="G15">
        <v>5</v>
      </c>
      <c r="H15">
        <v>6</v>
      </c>
      <c r="I15" s="2" t="s">
        <v>8</v>
      </c>
      <c r="K15" t="s">
        <v>13</v>
      </c>
      <c r="L15" t="s">
        <v>14</v>
      </c>
      <c r="M15">
        <f>+I11</f>
        <v>1020</v>
      </c>
    </row>
    <row r="16" spans="1:13" x14ac:dyDescent="0.35">
      <c r="A16" t="s">
        <v>0</v>
      </c>
      <c r="B16" t="s">
        <v>4</v>
      </c>
      <c r="C16" s="3">
        <v>10</v>
      </c>
      <c r="D16">
        <v>10</v>
      </c>
      <c r="E16">
        <v>10</v>
      </c>
      <c r="F16">
        <v>10</v>
      </c>
      <c r="G16">
        <v>10</v>
      </c>
      <c r="H16">
        <v>10</v>
      </c>
      <c r="I16">
        <f>SUM(C16:H16)</f>
        <v>60</v>
      </c>
      <c r="L16" t="s">
        <v>15</v>
      </c>
      <c r="M16">
        <f>+C18</f>
        <v>150</v>
      </c>
    </row>
    <row r="17" spans="1:14" x14ac:dyDescent="0.35">
      <c r="B17" t="s">
        <v>6</v>
      </c>
      <c r="C17" s="3">
        <v>140</v>
      </c>
      <c r="D17">
        <v>160</v>
      </c>
      <c r="E17">
        <v>160</v>
      </c>
      <c r="F17">
        <v>160</v>
      </c>
      <c r="G17">
        <v>160</v>
      </c>
      <c r="H17">
        <v>160</v>
      </c>
      <c r="I17">
        <f>SUM(C17:H17)</f>
        <v>940</v>
      </c>
      <c r="L17" t="s">
        <v>16</v>
      </c>
      <c r="M17">
        <f>+M15-M16</f>
        <v>870</v>
      </c>
      <c r="N17" t="s">
        <v>17</v>
      </c>
    </row>
    <row r="18" spans="1:14" x14ac:dyDescent="0.35">
      <c r="C18" s="3">
        <f>SUM(C16:C17)</f>
        <v>150</v>
      </c>
      <c r="D18">
        <f>SUM(D16:D17)</f>
        <v>170</v>
      </c>
      <c r="E18">
        <f t="shared" ref="E18:H18" si="2">SUM(E16:E17)</f>
        <v>170</v>
      </c>
      <c r="F18">
        <f t="shared" si="2"/>
        <v>170</v>
      </c>
      <c r="G18">
        <f t="shared" si="2"/>
        <v>170</v>
      </c>
      <c r="H18">
        <f t="shared" si="2"/>
        <v>170</v>
      </c>
      <c r="I18">
        <f t="shared" ref="I18" si="3">SUM(I15:I17)</f>
        <v>1000</v>
      </c>
    </row>
    <row r="19" spans="1:14" x14ac:dyDescent="0.35">
      <c r="K19" t="s">
        <v>44</v>
      </c>
      <c r="M19">
        <f>SUM(D18:H18)</f>
        <v>850</v>
      </c>
    </row>
    <row r="20" spans="1:14" x14ac:dyDescent="0.35">
      <c r="A20" t="s">
        <v>10</v>
      </c>
      <c r="C20" t="s">
        <v>42</v>
      </c>
      <c r="K20" t="s">
        <v>43</v>
      </c>
      <c r="M20">
        <f>+M19-M17</f>
        <v>-20</v>
      </c>
      <c r="N20" t="s">
        <v>16</v>
      </c>
    </row>
    <row r="22" spans="1:14" x14ac:dyDescent="0.35">
      <c r="B22" t="s">
        <v>1</v>
      </c>
      <c r="C22" s="3">
        <v>1</v>
      </c>
      <c r="D22">
        <v>2</v>
      </c>
      <c r="E22">
        <v>3</v>
      </c>
      <c r="F22">
        <v>4</v>
      </c>
      <c r="G22">
        <v>5</v>
      </c>
      <c r="H22">
        <v>6</v>
      </c>
      <c r="I22" s="2" t="s">
        <v>8</v>
      </c>
    </row>
    <row r="23" spans="1:14" x14ac:dyDescent="0.35">
      <c r="A23" t="s">
        <v>0</v>
      </c>
      <c r="B23" t="s">
        <v>4</v>
      </c>
      <c r="C23" s="3">
        <v>10</v>
      </c>
      <c r="D23">
        <v>10</v>
      </c>
      <c r="E23">
        <v>10</v>
      </c>
      <c r="F23">
        <v>10</v>
      </c>
      <c r="G23">
        <v>10</v>
      </c>
      <c r="H23">
        <v>10</v>
      </c>
      <c r="I23">
        <f>SUM(C23:H23)</f>
        <v>60</v>
      </c>
    </row>
    <row r="24" spans="1:14" x14ac:dyDescent="0.35">
      <c r="B24" t="s">
        <v>6</v>
      </c>
      <c r="C24" s="3">
        <v>140</v>
      </c>
      <c r="D24" s="4">
        <f>160+20</f>
        <v>180</v>
      </c>
      <c r="E24">
        <v>160</v>
      </c>
      <c r="F24">
        <v>160</v>
      </c>
      <c r="G24">
        <v>160</v>
      </c>
      <c r="H24">
        <v>160</v>
      </c>
      <c r="I24">
        <f>SUM(C24:H24)</f>
        <v>960</v>
      </c>
    </row>
    <row r="25" spans="1:14" x14ac:dyDescent="0.35">
      <c r="C25" s="3">
        <f>SUM(C22:C24)</f>
        <v>151</v>
      </c>
      <c r="D25">
        <f t="shared" ref="D25" si="4">SUM(D22:D24)</f>
        <v>192</v>
      </c>
      <c r="E25">
        <f t="shared" ref="E25" si="5">SUM(E22:E24)</f>
        <v>173</v>
      </c>
      <c r="F25">
        <f t="shared" ref="F25" si="6">SUM(F22:F24)</f>
        <v>174</v>
      </c>
      <c r="G25">
        <f t="shared" ref="G25" si="7">SUM(G22:G24)</f>
        <v>175</v>
      </c>
      <c r="H25">
        <f t="shared" ref="H25" si="8">SUM(H22:H24)</f>
        <v>176</v>
      </c>
      <c r="I25">
        <f t="shared" ref="I25" si="9">SUM(I22:I24)</f>
        <v>1020</v>
      </c>
    </row>
    <row r="27" spans="1:14" x14ac:dyDescent="0.35">
      <c r="E27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A78" workbookViewId="0">
      <selection activeCell="K91" sqref="K91"/>
    </sheetView>
  </sheetViews>
  <sheetFormatPr baseColWidth="10" defaultRowHeight="14.5" x14ac:dyDescent="0.35"/>
  <sheetData>
    <row r="1" spans="1:12" x14ac:dyDescent="0.35">
      <c r="A1" s="1" t="s">
        <v>18</v>
      </c>
    </row>
    <row r="3" spans="1:12" x14ac:dyDescent="0.35">
      <c r="J3" s="5" t="s">
        <v>23</v>
      </c>
      <c r="K3" s="5"/>
      <c r="L3" s="5"/>
    </row>
    <row r="5" spans="1:12" x14ac:dyDescent="0.35">
      <c r="J5" t="s">
        <v>20</v>
      </c>
    </row>
    <row r="6" spans="1:12" x14ac:dyDescent="0.35">
      <c r="J6" t="s">
        <v>19</v>
      </c>
    </row>
    <row r="8" spans="1:12" x14ac:dyDescent="0.35">
      <c r="J8" t="s">
        <v>22</v>
      </c>
    </row>
    <row r="9" spans="1:12" x14ac:dyDescent="0.35">
      <c r="J9" t="s">
        <v>21</v>
      </c>
    </row>
    <row r="20" spans="10:13" x14ac:dyDescent="0.35">
      <c r="J20" t="s">
        <v>26</v>
      </c>
    </row>
    <row r="22" spans="10:13" x14ac:dyDescent="0.35">
      <c r="J22" t="s">
        <v>24</v>
      </c>
      <c r="L22">
        <f>368+216+228</f>
        <v>812</v>
      </c>
      <c r="M22" t="s">
        <v>25</v>
      </c>
    </row>
    <row r="23" spans="10:13" x14ac:dyDescent="0.35">
      <c r="J23" t="s">
        <v>15</v>
      </c>
      <c r="L23">
        <f>268+232+247</f>
        <v>747</v>
      </c>
      <c r="M23" t="s">
        <v>25</v>
      </c>
    </row>
    <row r="24" spans="10:13" x14ac:dyDescent="0.35">
      <c r="J24" t="s">
        <v>16</v>
      </c>
      <c r="L24">
        <f>+L22-L23</f>
        <v>65</v>
      </c>
    </row>
    <row r="34" spans="10:13" x14ac:dyDescent="0.35">
      <c r="J34" s="5" t="s">
        <v>27</v>
      </c>
      <c r="K34" s="5"/>
      <c r="L34" s="5"/>
      <c r="M34" s="5"/>
    </row>
    <row r="35" spans="10:13" x14ac:dyDescent="0.35">
      <c r="J35" t="s">
        <v>28</v>
      </c>
    </row>
    <row r="36" spans="10:13" x14ac:dyDescent="0.35">
      <c r="J36" t="s">
        <v>29</v>
      </c>
    </row>
    <row r="49" spans="10:10" x14ac:dyDescent="0.35">
      <c r="J49" t="s">
        <v>30</v>
      </c>
    </row>
    <row r="78" spans="1:1" s="9" customFormat="1" x14ac:dyDescent="0.35"/>
    <row r="79" spans="1:1" x14ac:dyDescent="0.35">
      <c r="A79" s="1" t="s">
        <v>41</v>
      </c>
    </row>
    <row r="80" spans="1:1" x14ac:dyDescent="0.35">
      <c r="A80" s="1"/>
    </row>
    <row r="82" spans="10:11" x14ac:dyDescent="0.35">
      <c r="J82" s="5" t="s">
        <v>31</v>
      </c>
    </row>
    <row r="84" spans="10:11" x14ac:dyDescent="0.35">
      <c r="J84" t="s">
        <v>32</v>
      </c>
    </row>
    <row r="85" spans="10:11" x14ac:dyDescent="0.35">
      <c r="J85" t="s">
        <v>33</v>
      </c>
    </row>
    <row r="96" spans="10:11" x14ac:dyDescent="0.35">
      <c r="K96" s="5" t="s">
        <v>34</v>
      </c>
    </row>
    <row r="97" spans="11:13" x14ac:dyDescent="0.35">
      <c r="K97" s="6" t="s">
        <v>35</v>
      </c>
    </row>
    <row r="100" spans="11:13" x14ac:dyDescent="0.35">
      <c r="K100" t="s">
        <v>36</v>
      </c>
    </row>
    <row r="101" spans="11:13" x14ac:dyDescent="0.35">
      <c r="L101">
        <v>104</v>
      </c>
      <c r="M101" t="s">
        <v>37</v>
      </c>
    </row>
    <row r="102" spans="11:13" x14ac:dyDescent="0.35">
      <c r="L102">
        <v>472</v>
      </c>
      <c r="M102" t="s">
        <v>38</v>
      </c>
    </row>
    <row r="103" spans="11:13" x14ac:dyDescent="0.35">
      <c r="L103" s="7">
        <f>+L101/L102</f>
        <v>0.22033898305084745</v>
      </c>
      <c r="M103" t="s">
        <v>39</v>
      </c>
    </row>
    <row r="105" spans="11:13" x14ac:dyDescent="0.35">
      <c r="L105" s="8">
        <f>100%-L103</f>
        <v>0.77966101694915257</v>
      </c>
      <c r="M105" t="s">
        <v>40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Caso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2020-04-17T18:49:15Z</dcterms:created>
  <dcterms:modified xsi:type="dcterms:W3CDTF">2020-06-04T10:56:22Z</dcterms:modified>
</cp:coreProperties>
</file>